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truzioni" sheetId="1" state="visible" r:id="rId1"/>
    <sheet xmlns:r="http://schemas.openxmlformats.org/officeDocument/2006/relationships" name="1 Anagrafica venditori" sheetId="2" state="visible" r:id="rId2"/>
    <sheet xmlns:r="http://schemas.openxmlformats.org/officeDocument/2006/relationships" name="2 Piani provvigionali" sheetId="3" state="visible" r:id="rId3"/>
    <sheet xmlns:r="http://schemas.openxmlformats.org/officeDocument/2006/relationships" name="3 Vendite mese" sheetId="4" state="visible" r:id="rId4"/>
    <sheet xmlns:r="http://schemas.openxmlformats.org/officeDocument/2006/relationships" name="4 Calcolo provvigioni" sheetId="5" state="visible" r:id="rId5"/>
  </sheets>
  <definedNames/>
  <calcPr calcId="124519" calcMode="auto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i val="1"/>
      <color rgb="00FFFFFF"/>
      <sz val="11"/>
    </font>
    <font>
      <name val="Calibri"/>
      <b val="1"/>
      <color rgb="000177FF"/>
      <sz val="13"/>
    </font>
    <font>
      <name val="Calibri"/>
      <color rgb="00212529"/>
      <sz val="11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b val="1"/>
      <color rgb="00212529"/>
      <sz val="10"/>
    </font>
    <font>
      <name val="Calibri"/>
      <color rgb="00212529"/>
      <sz val="10"/>
    </font>
    <font>
      <name val="Calibri"/>
      <color rgb="00212529"/>
      <sz val="9"/>
    </font>
    <font>
      <name val="Calibri"/>
      <color rgb="00666666"/>
      <sz val="10"/>
    </font>
    <font>
      <name val="Calibri"/>
      <b val="1"/>
      <color rgb="000A6E1A"/>
      <sz val="11"/>
    </font>
  </fonts>
  <fills count="7">
    <fill>
      <patternFill/>
    </fill>
    <fill>
      <patternFill patternType="gray125"/>
    </fill>
    <fill>
      <patternFill patternType="solid">
        <fgColor rgb="000177FF"/>
        <bgColor rgb="000177FF"/>
      </patternFill>
    </fill>
    <fill>
      <patternFill patternType="solid">
        <fgColor rgb="00005FCC"/>
        <bgColor rgb="00005FCC"/>
      </patternFill>
    </fill>
    <fill>
      <patternFill patternType="solid">
        <fgColor rgb="00EAF4FF"/>
        <bgColor rgb="00EAF4FF"/>
      </patternFill>
    </fill>
    <fill>
      <patternFill patternType="solid">
        <fgColor rgb="00F5F5F5"/>
        <bgColor rgb="00F5F5F5"/>
      </patternFill>
    </fill>
    <fill>
      <patternFill patternType="solid">
        <fgColor rgb="00191A1E"/>
        <bgColor rgb="00191A1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8" fillId="4" borderId="1" applyAlignment="1" pivotButton="0" quotePrefix="0" xfId="0">
      <alignment horizontal="left" vertical="center" wrapText="1"/>
    </xf>
    <xf numFmtId="164" fontId="8" fillId="4" borderId="1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left" vertical="center" wrapText="1"/>
    </xf>
    <xf numFmtId="0" fontId="9" fillId="0" borderId="0" pivotButton="0" quotePrefix="0" xfId="0"/>
    <xf numFmtId="164" fontId="10" fillId="5" borderId="1" applyAlignment="1" pivotButton="0" quotePrefix="0" xfId="0">
      <alignment horizontal="right" vertical="center"/>
    </xf>
    <xf numFmtId="164" fontId="11" fillId="5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4" customWidth="1" min="1" max="1"/>
    <col width="92" customWidth="1" min="2" max="2"/>
  </cols>
  <sheetData>
    <row r="1" ht="50" customHeight="1">
      <c r="A1" s="1" t="inlineStr">
        <is>
          <t>CALCOLO PROVVIGIONI VENDITORI</t>
        </is>
      </c>
    </row>
    <row r="2" ht="22" customHeight="1">
      <c r="A2" s="2" t="inlineStr">
        <is>
          <t>SynSphere Italia — Partner Microsoft per le PMI italiane</t>
        </is>
      </c>
    </row>
    <row r="4" ht="26" customHeight="1">
      <c r="A4" s="3" t="inlineStr">
        <is>
          <t>Cosa fa questo template</t>
        </is>
      </c>
    </row>
    <row r="5" ht="22" customHeight="1">
      <c r="B5" s="4" t="inlineStr">
        <is>
          <t>Calcola in automatico le provvigioni mensili di una rete vendita PMI: imposta scaglioni di fatturato con percentuali differenti, bonus al raggiungimento del target, eventuale plafond minimo garantito.</t>
        </is>
      </c>
    </row>
    <row r="6" ht="22" customHeight="1">
      <c r="B6" s="4" t="inlineStr">
        <is>
          <t>Pensato per agenti monomandatari, plurimandatari ENASARCO e commerciali dipendenti con quota provvigionale.</t>
        </is>
      </c>
    </row>
    <row r="7" ht="22" customHeight="1">
      <c r="B7" s="4" t="inlineStr">
        <is>
          <t>Sostituisce i calcoli manuali di Excel ad-hoc o le formule da gestionali poco trasparenti — il venditore vede chiaramente come e' calcolato il suo provvigionale.</t>
        </is>
      </c>
    </row>
    <row r="9" ht="26" customHeight="1">
      <c r="A9" s="3" t="inlineStr">
        <is>
          <t>Come si usa — ordine dei fogli</t>
        </is>
      </c>
    </row>
    <row r="10" ht="22" customHeight="1">
      <c r="B10" s="4" t="inlineStr">
        <is>
          <t>1. Anagrafica venditori — elenco venditori con piano provvigionale assegnato, target mensile, plafond minimo.</t>
        </is>
      </c>
    </row>
    <row r="11" ht="22" customHeight="1">
      <c r="B11" s="4" t="inlineStr">
        <is>
          <t>2. Piani provvigionali — definizione degli scaglioni e percentuali per piano (PIANO A, PIANO B, PIANO C esempi).</t>
        </is>
      </c>
    </row>
    <row r="12" ht="22" customHeight="1">
      <c r="B12" s="4" t="inlineStr">
        <is>
          <t>3. Vendite mese — registrazione fatturato per venditore mese per mese (12 mesi).</t>
        </is>
      </c>
    </row>
    <row r="13" ht="22" customHeight="1">
      <c r="B13" s="4" t="inlineStr">
        <is>
          <t>4. Calcolo provvigioni — calcolo automatico provvigioni per venditore in base al piano applicato e al fatturato del mese.</t>
        </is>
      </c>
    </row>
    <row r="15" ht="26" customHeight="1">
      <c r="A15" s="3" t="inlineStr">
        <is>
          <t>Logica di calcolo</t>
        </is>
      </c>
    </row>
    <row r="16" ht="22" customHeight="1">
      <c r="B16" s="4" t="inlineStr">
        <is>
          <t>Per ogni venditore, il foglio 'Calcolo provvigioni' applica gli scaglioni del piano:</t>
        </is>
      </c>
    </row>
    <row r="17" ht="22" customHeight="1">
      <c r="B17" s="4" t="inlineStr">
        <is>
          <t xml:space="preserve">  - Esempio piano A: 0-10.000€ = 3%, 10.001-25.000€ = 5%, oltre 25.000€ = 8%.</t>
        </is>
      </c>
    </row>
    <row r="18" ht="22" customHeight="1">
      <c r="B18" s="4" t="inlineStr">
        <is>
          <t>Se al venditore e' assegnato un plafond minimo garantito (es. 800€/mese), il calcolo verifica MAX(provvigioni scaglioni, plafond minimo).</t>
        </is>
      </c>
    </row>
    <row r="19" ht="22" customHeight="1">
      <c r="B19" s="4" t="inlineStr">
        <is>
          <t>Al raggiungimento del target mensile, scatta un bonus aggiuntivo (configurabile per piano, es. +200€).</t>
        </is>
      </c>
    </row>
    <row r="21" ht="26" customHeight="1">
      <c r="A21" s="3" t="inlineStr">
        <is>
          <t>Vincoli normativi</t>
        </is>
      </c>
    </row>
    <row r="22" ht="22" customHeight="1">
      <c r="B22" s="4" t="inlineStr">
        <is>
          <t>Il template non sostituisce il cedolino paga (commerciali dipendenti) o la fattura ENASARCO (agenti): e' un supporto operativo per il calcolo preventivo.</t>
        </is>
      </c>
    </row>
    <row r="23" ht="22" customHeight="1">
      <c r="B23" s="4" t="inlineStr">
        <is>
          <t>Verifica sempre CCNL applicato (Commercio, Metalmeccanici, ecc.) per regole su anticipi, conguagli, indennita' di clientela.</t>
        </is>
      </c>
    </row>
    <row r="25" ht="26" customHeight="1">
      <c r="A25" s="3" t="inlineStr">
        <is>
          <t>Quando passare a un sistema integrato</t>
        </is>
      </c>
    </row>
    <row r="26" ht="22" customHeight="1">
      <c r="B26" s="4" t="inlineStr">
        <is>
          <t>Microsoft Dynamics 365 Sales con modulo Commissions automatizza il calcolo direttamente sulle opportunita' chiuse, eliminando il foglio Excel manuale.</t>
        </is>
      </c>
    </row>
    <row r="27" ht="22" customHeight="1">
      <c r="B27" s="4" t="inlineStr">
        <is>
          <t>Microsoft Power Automate puo' triggherare il calcolo provvigioni a fine mese e inviare il cedolino provvigionale via email a ogni venditore automatica.</t>
        </is>
      </c>
    </row>
    <row r="29" ht="26" customHeight="1">
      <c r="A29" s="3" t="inlineStr">
        <is>
          <t>Domande</t>
        </is>
      </c>
    </row>
    <row r="30" ht="22" customHeight="1">
      <c r="B30" s="4" t="inlineStr">
        <is>
          <t>Assessment processo commerciale e automatizzazione calcolo provvigioni: https://www.synsphere.it/contattaci</t>
        </is>
      </c>
    </row>
  </sheetData>
  <mergeCells count="8">
    <mergeCell ref="A4:B4"/>
    <mergeCell ref="A21:B21"/>
    <mergeCell ref="A2:B2"/>
    <mergeCell ref="A15:B15"/>
    <mergeCell ref="A29:B29"/>
    <mergeCell ref="A25:B25"/>
    <mergeCell ref="A1:B1"/>
    <mergeCell ref="A9:B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18" customWidth="1" min="3" max="3"/>
    <col width="14" customWidth="1" min="4" max="4"/>
    <col width="16" customWidth="1" min="5" max="5"/>
    <col width="16" customWidth="1" min="6" max="6"/>
    <col width="16" customWidth="1" min="7" max="7"/>
    <col width="18" customWidth="1" min="8" max="8"/>
  </cols>
  <sheetData>
    <row r="1" ht="32" customHeight="1">
      <c r="A1" s="5" t="inlineStr">
        <is>
          <t>ANAGRAFICA VENDITORI</t>
        </is>
      </c>
    </row>
    <row r="2" ht="28" customHeight="1">
      <c r="A2" s="6" t="inlineStr">
        <is>
          <t>#</t>
        </is>
      </c>
      <c r="B2" s="6" t="inlineStr">
        <is>
          <t>Nominativo</t>
        </is>
      </c>
      <c r="C2" s="6" t="inlineStr">
        <is>
          <t>Tipo</t>
        </is>
      </c>
      <c r="D2" s="6" t="inlineStr">
        <is>
          <t>Area</t>
        </is>
      </c>
      <c r="E2" s="6" t="inlineStr">
        <is>
          <t>Piano</t>
        </is>
      </c>
      <c r="F2" s="6" t="inlineStr">
        <is>
          <t>Target mensile</t>
        </is>
      </c>
      <c r="G2" s="6" t="inlineStr">
        <is>
          <t>Plafond min.</t>
        </is>
      </c>
      <c r="H2" s="6" t="inlineStr">
        <is>
          <t>Bonus target</t>
        </is>
      </c>
    </row>
    <row r="3">
      <c r="A3" s="7" t="n">
        <v>1</v>
      </c>
      <c r="B3" s="8" t="inlineStr">
        <is>
          <t>Mario Rossi</t>
        </is>
      </c>
      <c r="C3" s="8" t="inlineStr">
        <is>
          <t>Agente plurimandatario</t>
        </is>
      </c>
      <c r="D3" s="8" t="inlineStr">
        <is>
          <t>Nord-Ovest</t>
        </is>
      </c>
      <c r="E3" s="8" t="inlineStr">
        <is>
          <t>PIANO A</t>
        </is>
      </c>
      <c r="F3" s="9" t="n">
        <v>25000</v>
      </c>
      <c r="G3" s="9" t="n">
        <v>800</v>
      </c>
      <c r="H3" s="9" t="n">
        <v>200</v>
      </c>
    </row>
    <row r="4">
      <c r="A4" s="7" t="n">
        <v>2</v>
      </c>
      <c r="B4" s="8" t="inlineStr">
        <is>
          <t>Lucia Bianchi</t>
        </is>
      </c>
      <c r="C4" s="8" t="inlineStr">
        <is>
          <t>Agente monomandatario</t>
        </is>
      </c>
      <c r="D4" s="8" t="inlineStr">
        <is>
          <t>Nord-Est</t>
        </is>
      </c>
      <c r="E4" s="8" t="inlineStr">
        <is>
          <t>PIANO B</t>
        </is>
      </c>
      <c r="F4" s="9" t="n">
        <v>30000</v>
      </c>
      <c r="G4" s="9" t="n">
        <v>1200</v>
      </c>
      <c r="H4" s="9" t="n">
        <v>300</v>
      </c>
    </row>
    <row r="5">
      <c r="A5" s="7" t="n">
        <v>3</v>
      </c>
      <c r="B5" s="8" t="inlineStr">
        <is>
          <t>Andrea Verdi</t>
        </is>
      </c>
      <c r="C5" s="8" t="inlineStr">
        <is>
          <t>Dipendente</t>
        </is>
      </c>
      <c r="D5" s="8" t="inlineStr">
        <is>
          <t>Centro</t>
        </is>
      </c>
      <c r="E5" s="8" t="inlineStr">
        <is>
          <t>PIANO A</t>
        </is>
      </c>
      <c r="F5" s="9" t="n">
        <v>20000</v>
      </c>
      <c r="G5" s="9" t="n">
        <v>0</v>
      </c>
      <c r="H5" s="9" t="n">
        <v>200</v>
      </c>
    </row>
    <row r="6">
      <c r="A6" s="7" t="n">
        <v>4</v>
      </c>
      <c r="B6" s="8" t="inlineStr">
        <is>
          <t>Sara Conti</t>
        </is>
      </c>
      <c r="C6" s="8" t="inlineStr">
        <is>
          <t>Agente plurimandatario</t>
        </is>
      </c>
      <c r="D6" s="8" t="inlineStr">
        <is>
          <t>Sud</t>
        </is>
      </c>
      <c r="E6" s="8" t="inlineStr">
        <is>
          <t>PIANO C</t>
        </is>
      </c>
      <c r="F6" s="9" t="n">
        <v>15000</v>
      </c>
      <c r="G6" s="9" t="n">
        <v>500</v>
      </c>
      <c r="H6" s="9" t="n">
        <v>150</v>
      </c>
    </row>
    <row r="7">
      <c r="A7" s="7" t="n">
        <v>5</v>
      </c>
      <c r="B7" s="8" t="inlineStr">
        <is>
          <t>Paolo Neri</t>
        </is>
      </c>
      <c r="C7" s="8" t="inlineStr">
        <is>
          <t>Dipendente</t>
        </is>
      </c>
      <c r="D7" s="8" t="inlineStr">
        <is>
          <t>Nord-Ovest</t>
        </is>
      </c>
      <c r="E7" s="8" t="inlineStr">
        <is>
          <t>PIANO B</t>
        </is>
      </c>
      <c r="F7" s="9" t="n">
        <v>35000</v>
      </c>
      <c r="G7" s="9" t="n">
        <v>0</v>
      </c>
      <c r="H7" s="9" t="n">
        <v>300</v>
      </c>
    </row>
    <row r="8">
      <c r="A8" s="7" t="n">
        <v>6</v>
      </c>
      <c r="B8" s="8" t="inlineStr">
        <is>
          <t>Giulia Esposito</t>
        </is>
      </c>
      <c r="C8" s="8" t="inlineStr">
        <is>
          <t>Agente monomandatario</t>
        </is>
      </c>
      <c r="D8" s="8" t="inlineStr">
        <is>
          <t>Sud</t>
        </is>
      </c>
      <c r="E8" s="8" t="inlineStr">
        <is>
          <t>PIANO A</t>
        </is>
      </c>
      <c r="F8" s="9" t="n">
        <v>22000</v>
      </c>
      <c r="G8" s="9" t="n">
        <v>700</v>
      </c>
      <c r="H8" s="9" t="n">
        <v>200</v>
      </c>
    </row>
  </sheetData>
  <mergeCells count="1">
    <mergeCell ref="A1:H1"/>
  </mergeCells>
  <dataValidations count="1">
    <dataValidation sqref="E3:E28" showDropDown="0" showInputMessage="0" showErrorMessage="0" allowBlank="1" type="list">
      <formula1>"PIANO A,PIANO B,PIANO 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22" customWidth="1" min="3" max="3"/>
    <col width="22" customWidth="1" min="4" max="4"/>
  </cols>
  <sheetData>
    <row r="1" ht="32" customHeight="1">
      <c r="A1" s="5" t="inlineStr">
        <is>
          <t>PIANI PROVVIGIONALI — SCAGLIONI E PERCENTUALI</t>
        </is>
      </c>
    </row>
    <row r="2" ht="42" customHeight="1">
      <c r="A2" s="6" t="inlineStr">
        <is>
          <t>Piano</t>
        </is>
      </c>
      <c r="B2" s="6" t="inlineStr">
        <is>
          <t>Scaglione 1
(0 → X)</t>
        </is>
      </c>
      <c r="C2" s="6" t="inlineStr">
        <is>
          <t>Scaglione 2
(X → Y)</t>
        </is>
      </c>
      <c r="D2" s="6" t="inlineStr">
        <is>
          <t>Scaglione 3
(oltre Y)</t>
        </is>
      </c>
    </row>
    <row r="3">
      <c r="A3" s="10" t="inlineStr">
        <is>
          <t>PIANO A</t>
        </is>
      </c>
      <c r="B3" s="8" t="inlineStr">
        <is>
          <t>10.000€ → 3%</t>
        </is>
      </c>
      <c r="C3" s="8" t="inlineStr">
        <is>
          <t>25.000€ → 5%</t>
        </is>
      </c>
      <c r="D3" s="8" t="inlineStr">
        <is>
          <t>oltre → 8%</t>
        </is>
      </c>
    </row>
    <row r="4">
      <c r="A4" s="10" t="inlineStr">
        <is>
          <t>PIANO B</t>
        </is>
      </c>
      <c r="B4" s="8" t="inlineStr">
        <is>
          <t>15.000€ → 4%</t>
        </is>
      </c>
      <c r="C4" s="8" t="inlineStr">
        <is>
          <t>30.000€ → 6%</t>
        </is>
      </c>
      <c r="D4" s="8" t="inlineStr">
        <is>
          <t>oltre → 9%</t>
        </is>
      </c>
    </row>
    <row r="5">
      <c r="A5" s="10" t="inlineStr">
        <is>
          <t>PIANO C</t>
        </is>
      </c>
      <c r="B5" s="8" t="inlineStr">
        <is>
          <t>8.000€ → 3%</t>
        </is>
      </c>
      <c r="C5" s="8" t="inlineStr">
        <is>
          <t>20.000€ → 5%</t>
        </is>
      </c>
      <c r="D5" s="8" t="inlineStr">
        <is>
          <t>oltre → 7%</t>
        </is>
      </c>
    </row>
    <row r="7">
      <c r="A7" s="11" t="inlineStr">
        <is>
          <t>Nota: gli scaglioni sono progressivi (es. PIANO A: fino a 10.000€ = 3%, da 10.001 a 25.000€ la quota eccedente sopra 10k = 5%, oltre 25.000€ la quota eccedente sopra 25k = 8%).</t>
        </is>
      </c>
    </row>
  </sheetData>
  <mergeCells count="2">
    <mergeCell ref="A1:D1"/>
    <mergeCell ref="A7:D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</cols>
  <sheetData>
    <row r="1" ht="32" customHeight="1">
      <c r="A1" s="5" t="inlineStr">
        <is>
          <t>FATTURATO MENSILE PER VENDITORE — 2026</t>
        </is>
      </c>
    </row>
    <row r="2" ht="28" customHeight="1">
      <c r="A2" s="6" t="inlineStr">
        <is>
          <t>Venditore</t>
        </is>
      </c>
      <c r="B2" s="6" t="inlineStr">
        <is>
          <t>Gen</t>
        </is>
      </c>
      <c r="C2" s="6" t="inlineStr">
        <is>
          <t>Feb</t>
        </is>
      </c>
      <c r="D2" s="6" t="inlineStr">
        <is>
          <t>Mar</t>
        </is>
      </c>
      <c r="E2" s="6" t="inlineStr">
        <is>
          <t>Apr</t>
        </is>
      </c>
      <c r="F2" s="6" t="inlineStr">
        <is>
          <t>Mag</t>
        </is>
      </c>
      <c r="G2" s="6" t="inlineStr">
        <is>
          <t>Giu</t>
        </is>
      </c>
      <c r="H2" s="6" t="inlineStr">
        <is>
          <t>Lug</t>
        </is>
      </c>
      <c r="I2" s="6" t="inlineStr">
        <is>
          <t>Ago</t>
        </is>
      </c>
      <c r="J2" s="6" t="inlineStr">
        <is>
          <t>Set</t>
        </is>
      </c>
      <c r="K2" s="6" t="inlineStr">
        <is>
          <t>Ott</t>
        </is>
      </c>
      <c r="L2" s="6" t="inlineStr">
        <is>
          <t>Nov</t>
        </is>
      </c>
      <c r="M2" s="6" t="inlineStr">
        <is>
          <t>Dic</t>
        </is>
      </c>
    </row>
    <row r="3">
      <c r="A3" s="7" t="inlineStr">
        <is>
          <t>Mario Rossi</t>
        </is>
      </c>
      <c r="B3" s="9" t="n">
        <v>22000</v>
      </c>
      <c r="C3" s="9" t="n">
        <v>26000</v>
      </c>
      <c r="D3" s="9" t="n">
        <v>19000</v>
      </c>
      <c r="E3" s="9" t="n">
        <v>28000</v>
      </c>
      <c r="F3" s="9" t="n">
        <v>31000</v>
      </c>
      <c r="G3" s="9" t="n">
        <v>24000</v>
      </c>
      <c r="H3" s="9" t="n">
        <v>18000</v>
      </c>
      <c r="I3" s="9" t="n">
        <v>8000</v>
      </c>
      <c r="J3" s="9" t="n">
        <v>28000</v>
      </c>
      <c r="K3" s="9" t="n">
        <v>32000</v>
      </c>
      <c r="L3" s="9" t="n">
        <v>35000</v>
      </c>
      <c r="M3" s="9" t="n">
        <v>27000</v>
      </c>
    </row>
    <row r="4">
      <c r="A4" s="7" t="inlineStr">
        <is>
          <t>Lucia Bianchi</t>
        </is>
      </c>
      <c r="B4" s="9" t="n">
        <v>28000</v>
      </c>
      <c r="C4" s="9" t="n">
        <v>32000</v>
      </c>
      <c r="D4" s="9" t="n">
        <v>30000</v>
      </c>
      <c r="E4" s="9" t="n">
        <v>33000</v>
      </c>
      <c r="F4" s="9" t="n">
        <v>35000</v>
      </c>
      <c r="G4" s="9" t="n">
        <v>38000</v>
      </c>
      <c r="H4" s="9" t="n">
        <v>30000</v>
      </c>
      <c r="I4" s="9" t="n">
        <v>12000</v>
      </c>
      <c r="J4" s="9" t="n">
        <v>36000</v>
      </c>
      <c r="K4" s="9" t="n">
        <v>40000</v>
      </c>
      <c r="L4" s="9" t="n">
        <v>42000</v>
      </c>
      <c r="M4" s="9" t="n">
        <v>35000</v>
      </c>
    </row>
    <row r="5">
      <c r="A5" s="7" t="inlineStr">
        <is>
          <t>Andrea Verdi</t>
        </is>
      </c>
      <c r="B5" s="9" t="n">
        <v>18000</v>
      </c>
      <c r="C5" s="9" t="n">
        <v>21000</v>
      </c>
      <c r="D5" s="9" t="n">
        <v>19000</v>
      </c>
      <c r="E5" s="9" t="n">
        <v>22000</v>
      </c>
      <c r="F5" s="9" t="n">
        <v>25000</v>
      </c>
      <c r="G5" s="9" t="n">
        <v>23000</v>
      </c>
      <c r="H5" s="9" t="n">
        <v>19000</v>
      </c>
      <c r="I5" s="9" t="n">
        <v>9000</v>
      </c>
      <c r="J5" s="9" t="n">
        <v>23000</v>
      </c>
      <c r="K5" s="9" t="n">
        <v>26000</v>
      </c>
      <c r="L5" s="9" t="n">
        <v>28000</v>
      </c>
      <c r="M5" s="9" t="n">
        <v>22000</v>
      </c>
    </row>
    <row r="6">
      <c r="A6" s="7" t="inlineStr">
        <is>
          <t>Sara Conti</t>
        </is>
      </c>
      <c r="B6" s="9" t="n">
        <v>14000</v>
      </c>
      <c r="C6" s="9" t="n">
        <v>16000</v>
      </c>
      <c r="D6" s="9" t="n">
        <v>15000</v>
      </c>
      <c r="E6" s="9" t="n">
        <v>17000</v>
      </c>
      <c r="F6" s="9" t="n">
        <v>18000</v>
      </c>
      <c r="G6" s="9" t="n">
        <v>16000</v>
      </c>
      <c r="H6" s="9" t="n">
        <v>14000</v>
      </c>
      <c r="I6" s="9" t="n">
        <v>7000</v>
      </c>
      <c r="J6" s="9" t="n">
        <v>17000</v>
      </c>
      <c r="K6" s="9" t="n">
        <v>19000</v>
      </c>
      <c r="L6" s="9" t="n">
        <v>20000</v>
      </c>
      <c r="M6" s="9" t="n">
        <v>18000</v>
      </c>
    </row>
    <row r="7">
      <c r="A7" s="7" t="inlineStr">
        <is>
          <t>Paolo Neri</t>
        </is>
      </c>
      <c r="B7" s="9" t="n">
        <v>33000</v>
      </c>
      <c r="C7" s="9" t="n">
        <v>36000</v>
      </c>
      <c r="D7" s="9" t="n">
        <v>32000</v>
      </c>
      <c r="E7" s="9" t="n">
        <v>38000</v>
      </c>
      <c r="F7" s="9" t="n">
        <v>41000</v>
      </c>
      <c r="G7" s="9" t="n">
        <v>39000</v>
      </c>
      <c r="H7" s="9" t="n">
        <v>33000</v>
      </c>
      <c r="I7" s="9" t="n">
        <v>15000</v>
      </c>
      <c r="J7" s="9" t="n">
        <v>38000</v>
      </c>
      <c r="K7" s="9" t="n">
        <v>42000</v>
      </c>
      <c r="L7" s="9" t="n">
        <v>45000</v>
      </c>
      <c r="M7" s="9" t="n">
        <v>38000</v>
      </c>
    </row>
    <row r="8">
      <c r="A8" s="7" t="inlineStr">
        <is>
          <t>Giulia Esposito</t>
        </is>
      </c>
      <c r="B8" s="9" t="n">
        <v>20000</v>
      </c>
      <c r="C8" s="9" t="n">
        <v>23000</v>
      </c>
      <c r="D8" s="9" t="n">
        <v>21000</v>
      </c>
      <c r="E8" s="9" t="n">
        <v>24000</v>
      </c>
      <c r="F8" s="9" t="n">
        <v>26000</v>
      </c>
      <c r="G8" s="9" t="n">
        <v>24000</v>
      </c>
      <c r="H8" s="9" t="n">
        <v>20000</v>
      </c>
      <c r="I8" s="9" t="n">
        <v>9000</v>
      </c>
      <c r="J8" s="9" t="n">
        <v>24000</v>
      </c>
      <c r="K8" s="9" t="n">
        <v>28000</v>
      </c>
      <c r="L8" s="9" t="n">
        <v>30000</v>
      </c>
      <c r="M8" s="9" t="n">
        <v>25000</v>
      </c>
    </row>
  </sheetData>
  <mergeCells count="1">
    <mergeCell ref="A1:M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6" customWidth="1" min="3" max="3"/>
    <col width="16" customWidth="1" min="4" max="4"/>
    <col width="16" customWidth="1" min="5" max="5"/>
    <col width="18" customWidth="1" min="6" max="6"/>
    <col width="16" customWidth="1" min="7" max="7"/>
    <col width="18" customWidth="1" min="8" max="8"/>
  </cols>
  <sheetData>
    <row r="1" ht="32" customHeight="1">
      <c r="A1" s="5" t="inlineStr">
        <is>
          <t>CALCOLO PROVVIGIONI — MAGGIO 2026</t>
        </is>
      </c>
    </row>
    <row r="2" ht="28" customHeight="1">
      <c r="A2" s="6" t="inlineStr">
        <is>
          <t>Venditore</t>
        </is>
      </c>
      <c r="B2" s="6" t="inlineStr">
        <is>
          <t>Piano</t>
        </is>
      </c>
      <c r="C2" s="6" t="inlineStr">
        <is>
          <t>Fatturato mese</t>
        </is>
      </c>
      <c r="D2" s="6" t="inlineStr">
        <is>
          <t>Provv. scaglioni</t>
        </is>
      </c>
      <c r="E2" s="6" t="inlineStr">
        <is>
          <t>Plafond min.</t>
        </is>
      </c>
      <c r="F2" s="6" t="inlineStr">
        <is>
          <t>Bonus target</t>
        </is>
      </c>
      <c r="G2" s="6" t="inlineStr">
        <is>
          <t>TOTALE</t>
        </is>
      </c>
      <c r="H2" s="6" t="inlineStr">
        <is>
          <t>Note</t>
        </is>
      </c>
    </row>
    <row r="3">
      <c r="A3" s="7" t="inlineStr">
        <is>
          <t>Mario Rossi</t>
        </is>
      </c>
      <c r="B3" s="10" t="inlineStr">
        <is>
          <t>PIANO A</t>
        </is>
      </c>
      <c r="C3" s="12">
        <f>VLOOKUP(A3,'3 Vendite mese'!A:M,6,FALSE)</f>
        <v/>
      </c>
      <c r="D3" s="12">
        <f>IF(C3&lt;=10000,C3*0.03,IF(C3&lt;=25000,300+(C3-10000)*0.05,300+750+(C3-25000)*0.08))</f>
        <v/>
      </c>
      <c r="E3" s="9" t="n">
        <v>800</v>
      </c>
      <c r="F3" s="12">
        <f>IF(C3&gt;=25000,200,0)</f>
        <v/>
      </c>
      <c r="G3" s="13">
        <f>MAX(D3,E3)+F3</f>
        <v/>
      </c>
      <c r="H3" s="8" t="inlineStr"/>
    </row>
    <row r="4">
      <c r="A4" s="7" t="inlineStr">
        <is>
          <t>Lucia Bianchi</t>
        </is>
      </c>
      <c r="B4" s="10" t="inlineStr">
        <is>
          <t>PIANO B</t>
        </is>
      </c>
      <c r="C4" s="12">
        <f>VLOOKUP(A4,'3 Vendite mese'!A:M,6,FALSE)</f>
        <v/>
      </c>
      <c r="D4" s="12">
        <f>IF(C4&lt;=15000,C4*0.04,IF(C4&lt;=30000,600+(C4-15000)*0.06,600+900+(C4-30000)*0.09))</f>
        <v/>
      </c>
      <c r="E4" s="9" t="n">
        <v>1200</v>
      </c>
      <c r="F4" s="12">
        <f>IF(C4&gt;=30000,300,0)</f>
        <v/>
      </c>
      <c r="G4" s="13">
        <f>MAX(D4,E4)+F4</f>
        <v/>
      </c>
      <c r="H4" s="8" t="inlineStr"/>
    </row>
    <row r="5">
      <c r="A5" s="7" t="inlineStr">
        <is>
          <t>Andrea Verdi</t>
        </is>
      </c>
      <c r="B5" s="10" t="inlineStr">
        <is>
          <t>PIANO A</t>
        </is>
      </c>
      <c r="C5" s="12">
        <f>VLOOKUP(A5,'3 Vendite mese'!A:M,6,FALSE)</f>
        <v/>
      </c>
      <c r="D5" s="12">
        <f>IF(C5&lt;=10000,C5*0.03,IF(C5&lt;=25000,300+(C5-10000)*0.05,300+750+(C5-25000)*0.08))</f>
        <v/>
      </c>
      <c r="E5" s="9" t="n">
        <v>0</v>
      </c>
      <c r="F5" s="12">
        <f>IF(C5&gt;=20000,200,0)</f>
        <v/>
      </c>
      <c r="G5" s="13">
        <f>MAX(D5,E5)+F5</f>
        <v/>
      </c>
      <c r="H5" s="8" t="inlineStr"/>
    </row>
    <row r="6">
      <c r="A6" s="7" t="inlineStr">
        <is>
          <t>Sara Conti</t>
        </is>
      </c>
      <c r="B6" s="10" t="inlineStr">
        <is>
          <t>PIANO C</t>
        </is>
      </c>
      <c r="C6" s="12">
        <f>VLOOKUP(A6,'3 Vendite mese'!A:M,6,FALSE)</f>
        <v/>
      </c>
      <c r="D6" s="12">
        <f>IF(C6&lt;=8000,C6*0.03,IF(C6&lt;=20000,240+(C6-8000)*0.05,240+600+(C6-20000)*0.07))</f>
        <v/>
      </c>
      <c r="E6" s="9" t="n">
        <v>500</v>
      </c>
      <c r="F6" s="12">
        <f>IF(C6&gt;=15000,150,0)</f>
        <v/>
      </c>
      <c r="G6" s="13">
        <f>MAX(D6,E6)+F6</f>
        <v/>
      </c>
      <c r="H6" s="8" t="inlineStr"/>
    </row>
    <row r="7">
      <c r="A7" s="7" t="inlineStr">
        <is>
          <t>Paolo Neri</t>
        </is>
      </c>
      <c r="B7" s="10" t="inlineStr">
        <is>
          <t>PIANO B</t>
        </is>
      </c>
      <c r="C7" s="12">
        <f>VLOOKUP(A7,'3 Vendite mese'!A:M,6,FALSE)</f>
        <v/>
      </c>
      <c r="D7" s="12">
        <f>IF(C7&lt;=15000,C7*0.04,IF(C7&lt;=30000,600+(C7-15000)*0.06,600+900+(C7-30000)*0.09))</f>
        <v/>
      </c>
      <c r="E7" s="9" t="n">
        <v>0</v>
      </c>
      <c r="F7" s="12">
        <f>IF(C7&gt;=35000,300,0)</f>
        <v/>
      </c>
      <c r="G7" s="13">
        <f>MAX(D7,E7)+F7</f>
        <v/>
      </c>
      <c r="H7" s="8" t="inlineStr"/>
    </row>
    <row r="8">
      <c r="A8" s="7" t="inlineStr">
        <is>
          <t>Giulia Esposito</t>
        </is>
      </c>
      <c r="B8" s="10" t="inlineStr">
        <is>
          <t>PIANO A</t>
        </is>
      </c>
      <c r="C8" s="12">
        <f>VLOOKUP(A8,'3 Vendite mese'!A:M,6,FALSE)</f>
        <v/>
      </c>
      <c r="D8" s="12">
        <f>IF(C8&lt;=10000,C8*0.03,IF(C8&lt;=25000,300+(C8-10000)*0.05,300+750+(C8-25000)*0.08))</f>
        <v/>
      </c>
      <c r="E8" s="9" t="n">
        <v>700</v>
      </c>
      <c r="F8" s="12">
        <f>IF(C8&gt;=22000,200,0)</f>
        <v/>
      </c>
      <c r="G8" s="13">
        <f>MAX(D8,E8)+F8</f>
        <v/>
      </c>
      <c r="H8" s="8" t="inlineStr"/>
    </row>
    <row r="9" ht="26" customHeight="1">
      <c r="A9" s="14" t="inlineStr">
        <is>
          <t>TOTALE COSTO PROVVIGIONI</t>
        </is>
      </c>
      <c r="B9" s="15" t="n"/>
      <c r="C9" s="15" t="n"/>
      <c r="D9" s="15" t="n"/>
      <c r="E9" s="15" t="n"/>
      <c r="F9" s="15" t="n"/>
      <c r="G9" s="16">
        <f>SUM(G3:G8)</f>
        <v/>
      </c>
      <c r="H9" s="15" t="inlineStr"/>
    </row>
  </sheetData>
  <mergeCells count="2">
    <mergeCell ref="A9:F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SynSphere Italia</dc:creator>
  <dc:title xmlns:dc="http://purl.org/dc/elements/1.1/">Template calcolo provvigioni venditori — SynSphere</dc:title>
  <dc:description xmlns:dc="http://purl.org/dc/elements/1.1/">Calcolo automatico provvigioni venditori PMI italiane: scaglioni, bonus, target. https://www.synsphere.it</dc:description>
  <dcterms:created xmlns:dcterms="http://purl.org/dc/terms/" xmlns:xsi="http://www.w3.org/2001/XMLSchema-instance" xsi:type="dcterms:W3CDTF">2026-05-28T09:05:42Z</dcterms:created>
  <dcterms:modified xmlns:dcterms="http://purl.org/dc/terms/" xmlns:xsi="http://www.w3.org/2001/XMLSchema-instance" xsi:type="dcterms:W3CDTF">2026-05-28T09:05:42Z</dcterms:modified>
</cp:coreProperties>
</file>